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225"/>
  </bookViews>
  <sheets>
    <sheet name="PRE BOY-YB" sheetId="12" r:id="rId1"/>
  </sheets>
  <calcPr calcId="145621"/>
</workbook>
</file>

<file path=xl/calcChain.xml><?xml version="1.0" encoding="utf-8"?>
<calcChain xmlns="http://schemas.openxmlformats.org/spreadsheetml/2006/main">
  <c r="C33" i="12" l="1"/>
  <c r="D33" i="12" s="1"/>
  <c r="E33" i="12" s="1"/>
  <c r="F33" i="12" s="1"/>
  <c r="C31" i="12"/>
  <c r="D31" i="12" s="1"/>
  <c r="E31" i="12" s="1"/>
  <c r="F31" i="12" s="1"/>
  <c r="A22" i="12"/>
  <c r="A23" i="12"/>
  <c r="A24" i="12"/>
  <c r="A25" i="12"/>
  <c r="E32" i="12"/>
  <c r="F32" i="12" s="1"/>
  <c r="C12" i="12"/>
  <c r="D12" i="12"/>
  <c r="E12" i="12"/>
  <c r="F12" i="12"/>
  <c r="C13" i="12"/>
  <c r="D13" i="12"/>
  <c r="E13" i="12"/>
  <c r="F13" i="12"/>
  <c r="C30" i="12"/>
  <c r="D30" i="12"/>
  <c r="E30" i="12"/>
  <c r="F30" i="12"/>
  <c r="B30" i="12"/>
  <c r="C18" i="12"/>
  <c r="D18" i="12"/>
  <c r="E18" i="12"/>
  <c r="F18" i="12"/>
  <c r="B18" i="12"/>
  <c r="G6" i="12"/>
  <c r="D11" i="12"/>
  <c r="E11" i="12"/>
  <c r="F11" i="12"/>
  <c r="C11" i="12"/>
  <c r="A21" i="12"/>
  <c r="G19" i="12"/>
  <c r="G32" i="12"/>
  <c r="G33" i="12" s="1"/>
  <c r="G13" i="12" l="1"/>
  <c r="B23" i="12" s="1"/>
  <c r="D23" i="12" s="1"/>
  <c r="B24" i="12"/>
  <c r="D24" i="12" s="1"/>
  <c r="G12" i="12"/>
  <c r="B22" i="12" s="1"/>
  <c r="D22" i="12" s="1"/>
  <c r="B25" i="12"/>
  <c r="D25" i="12" s="1"/>
  <c r="G11" i="12"/>
  <c r="B21" i="12" s="1"/>
  <c r="A16" i="12" l="1"/>
  <c r="D21" i="12"/>
  <c r="G22" i="12" s="1"/>
  <c r="B26" i="12"/>
  <c r="D27" i="12" s="1"/>
</calcChain>
</file>

<file path=xl/sharedStrings.xml><?xml version="1.0" encoding="utf-8"?>
<sst xmlns="http://schemas.openxmlformats.org/spreadsheetml/2006/main" count="49" uniqueCount="38">
  <si>
    <t>CTNS</t>
    <phoneticPr fontId="1" type="noConversion"/>
  </si>
  <si>
    <t>per CTN</t>
    <phoneticPr fontId="1" type="noConversion"/>
  </si>
  <si>
    <t>MEAS:</t>
    <phoneticPr fontId="1" type="noConversion"/>
  </si>
  <si>
    <t>100% Polyester 210T</t>
    <phoneticPr fontId="1" type="noConversion"/>
  </si>
  <si>
    <t>Description</t>
    <phoneticPr fontId="1" type="noConversion"/>
  </si>
  <si>
    <t>Style NO.</t>
    <phoneticPr fontId="1" type="noConversion"/>
  </si>
  <si>
    <t>Shell Fabric</t>
    <phoneticPr fontId="1" type="noConversion"/>
  </si>
  <si>
    <t>Lining</t>
    <phoneticPr fontId="1" type="noConversion"/>
  </si>
  <si>
    <t>Filler</t>
    <phoneticPr fontId="1" type="noConversion"/>
  </si>
  <si>
    <t>Quantity List</t>
    <phoneticPr fontId="1" type="noConversion"/>
  </si>
  <si>
    <t>COLOR / SIZE</t>
    <phoneticPr fontId="1" type="noConversion"/>
  </si>
  <si>
    <t>S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</si>
  <si>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</si>
  <si>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</si>
  <si>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</si>
  <si>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XXL</t>
    <phoneticPr fontId="1" type="noConversion"/>
  </si>
  <si>
    <t>PCS/Color</t>
    <phoneticPr fontId="1" type="noConversion"/>
  </si>
  <si>
    <t>Packing List</t>
    <phoneticPr fontId="1" type="noConversion"/>
  </si>
  <si>
    <t>PCS</t>
    <phoneticPr fontId="1" type="noConversion"/>
  </si>
  <si>
    <t>SIZE SPEC</t>
    <phoneticPr fontId="1" type="noConversion"/>
  </si>
  <si>
    <t>SOLID COLOR</t>
    <phoneticPr fontId="1" type="noConversion"/>
  </si>
  <si>
    <t>TOTAL :</t>
    <phoneticPr fontId="1" type="noConversion"/>
  </si>
  <si>
    <t>TOTAL</t>
    <phoneticPr fontId="1" type="noConversion"/>
  </si>
  <si>
    <t>CBM</t>
    <phoneticPr fontId="1" type="noConversion"/>
  </si>
  <si>
    <t>Total G.W:</t>
    <phoneticPr fontId="1" type="noConversion"/>
  </si>
  <si>
    <t>1/2 Chest</t>
    <phoneticPr fontId="1" type="noConversion"/>
  </si>
  <si>
    <t>B.C.Length</t>
    <phoneticPr fontId="1" type="noConversion"/>
  </si>
  <si>
    <t>JACKET IN- STOCK</t>
    <phoneticPr fontId="1" type="noConversion"/>
  </si>
  <si>
    <t>Ratio(Solid Color/Full sizes)</t>
    <phoneticPr fontId="1" type="noConversion"/>
  </si>
  <si>
    <t>cm</t>
    <phoneticPr fontId="1" type="noConversion"/>
  </si>
  <si>
    <t>We will charge 0.25$ more if you want to change labels&amp;tags.</t>
    <phoneticPr fontId="1" type="noConversion"/>
  </si>
  <si>
    <t>SLV.Length</t>
    <phoneticPr fontId="1" type="noConversion"/>
  </si>
  <si>
    <t>100%NYLON 20D</t>
    <phoneticPr fontId="1" type="noConversion"/>
  </si>
  <si>
    <t>Military</t>
    <phoneticPr fontId="1" type="noConversion"/>
  </si>
  <si>
    <t>Black</t>
    <phoneticPr fontId="1" type="noConversion"/>
  </si>
  <si>
    <t>MEN DETACHABLE SLEEVE FAKE DOWN JACKET</t>
    <phoneticPr fontId="1" type="noConversion"/>
  </si>
  <si>
    <t>POLYFILL</t>
    <phoneticPr fontId="1" type="noConversion"/>
  </si>
  <si>
    <t>Deep Blue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</si>
</sst>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0_ "/>
    <numFmt numFmtId="165" formatCode="0.00_);[Red]\(0.00\)"/>
    <numFmt numFmtId="166" formatCode="&quot;Total Quantity : &quot;\ 0\ &quot;PCS&quot;"/>
    <numFmt numFmtId="167" formatCode="&quot;#&quot;\ #"/>
    <numFmt numFmtId="168" formatCode="0_ "/>
    <numFmt numFmtId="169" formatCode="0.0&quot;KGS&quot;"/>
    <numFmt numFmtId="170" formatCode="0\ &quot;CTNS&quot;"/>
    <numFmt numFmtId="171" formatCode="&quot; X &quot;00"/>
    <numFmt numFmtId="172" formatCode="0.00\ &quot;CBM&quot;"/>
    <numFmt numFmtId="173" formatCode="&quot;G/W:&quot;0.0&quot;KGS&quot;"/>
    <numFmt numFmtId="174" formatCode="&quot;N/W:&quot;0.0&quot;KGS&quot;"/>
    <numFmt numFmtId="175" formatCode="0\ &quot;CM&quot;"/>
    <numFmt numFmtId="176" formatCode="0\ &quot;X&quot;"/>
    <numFmt numFmtId="177" formatCode="0;_Ѐ"/>
    <numFmt numFmtId="178" formatCode="&quot;UNIT PRICE : US$ &quot;0.00\ &quot; FOB(XIAMEN)&quot;"/>
  </numFmts>
  <fonts count="14">
    <font>
      <sz val="12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4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name val="Calibri"/>
      <family val="2"/>
    </font>
    <font>
      <b/>
      <i/>
      <sz val="12"/>
      <name val="Calibri"/>
      <family val="2"/>
    </font>
    <font>
      <b/>
      <i/>
      <sz val="14"/>
      <name val="Calibri"/>
      <family val="2"/>
    </font>
    <font>
      <b/>
      <sz val="14"/>
      <color rgb="FF00206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/>
    <xf numFmtId="0" fontId="7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1" xfId="0" applyFont="1" applyFill="1" applyBorder="1"/>
    <xf numFmtId="49" fontId="6" fillId="0" borderId="1" xfId="0" applyNumberFormat="1" applyFont="1" applyFill="1" applyBorder="1" applyAlignment="1">
      <alignment horizontal="center" vertical="center"/>
    </xf>
    <xf numFmtId="13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/>
    <xf numFmtId="0" fontId="10" fillId="0" borderId="1" xfId="0" applyFont="1" applyFill="1" applyBorder="1"/>
    <xf numFmtId="0" fontId="1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Border="1"/>
    <xf numFmtId="0" fontId="5" fillId="0" borderId="0" xfId="0" applyFont="1" applyBorder="1"/>
    <xf numFmtId="0" fontId="5" fillId="0" borderId="1" xfId="0" applyFont="1" applyFill="1" applyBorder="1"/>
    <xf numFmtId="0" fontId="10" fillId="0" borderId="0" xfId="0" applyFont="1" applyFill="1" applyAlignment="1">
      <alignment horizontal="center"/>
    </xf>
    <xf numFmtId="171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3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righ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1" xfId="0" applyFont="1" applyFill="1" applyBorder="1"/>
    <xf numFmtId="0" fontId="5" fillId="0" borderId="5" xfId="0" applyFont="1" applyFill="1" applyBorder="1"/>
    <xf numFmtId="0" fontId="5" fillId="0" borderId="5" xfId="0" applyFont="1" applyFill="1" applyBorder="1" applyAlignment="1">
      <alignment vertical="center"/>
    </xf>
    <xf numFmtId="0" fontId="9" fillId="0" borderId="5" xfId="0" applyFont="1" applyFill="1" applyBorder="1"/>
    <xf numFmtId="0" fontId="10" fillId="0" borderId="5" xfId="0" applyFont="1" applyFill="1" applyBorder="1"/>
    <xf numFmtId="0" fontId="10" fillId="0" borderId="5" xfId="0" applyFont="1" applyFill="1" applyBorder="1" applyAlignment="1">
      <alignment horizontal="center"/>
    </xf>
    <xf numFmtId="173" fontId="10" fillId="0" borderId="6" xfId="0" applyNumberFormat="1" applyFont="1" applyFill="1" applyBorder="1" applyAlignment="1">
      <alignment horizontal="left"/>
    </xf>
    <xf numFmtId="0" fontId="10" fillId="0" borderId="7" xfId="0" applyFont="1" applyFill="1" applyBorder="1"/>
    <xf numFmtId="0" fontId="8" fillId="0" borderId="4" xfId="0" applyFont="1" applyFill="1" applyBorder="1"/>
    <xf numFmtId="0" fontId="8" fillId="0" borderId="4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0" fontId="7" fillId="0" borderId="4" xfId="0" applyFont="1" applyFill="1" applyBorder="1"/>
    <xf numFmtId="0" fontId="5" fillId="0" borderId="8" xfId="0" applyFont="1" applyFill="1" applyBorder="1"/>
    <xf numFmtId="0" fontId="5" fillId="0" borderId="0" xfId="0" applyFont="1" applyFill="1" applyBorder="1"/>
    <xf numFmtId="0" fontId="7" fillId="0" borderId="2" xfId="0" applyNumberFormat="1" applyFont="1" applyFill="1" applyBorder="1" applyAlignment="1">
      <alignment horizontal="center"/>
    </xf>
    <xf numFmtId="0" fontId="5" fillId="0" borderId="9" xfId="0" applyFont="1" applyFill="1" applyBorder="1"/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68" fontId="10" fillId="0" borderId="3" xfId="0" applyNumberFormat="1" applyFont="1" applyFill="1" applyBorder="1"/>
    <xf numFmtId="0" fontId="10" fillId="0" borderId="4" xfId="0" applyFont="1" applyFill="1" applyBorder="1"/>
    <xf numFmtId="0" fontId="10" fillId="0" borderId="13" xfId="0" applyFont="1" applyFill="1" applyBorder="1"/>
    <xf numFmtId="173" fontId="8" fillId="0" borderId="3" xfId="0" applyNumberFormat="1" applyFont="1" applyFill="1" applyBorder="1" applyAlignment="1">
      <alignment horizontal="right"/>
    </xf>
    <xf numFmtId="177" fontId="8" fillId="0" borderId="4" xfId="0" applyNumberFormat="1" applyFont="1" applyFill="1" applyBorder="1"/>
    <xf numFmtId="0" fontId="10" fillId="0" borderId="3" xfId="0" applyFont="1" applyFill="1" applyBorder="1"/>
    <xf numFmtId="0" fontId="10" fillId="0" borderId="4" xfId="0" applyNumberFormat="1" applyFont="1" applyFill="1" applyBorder="1" applyAlignment="1"/>
    <xf numFmtId="0" fontId="10" fillId="0" borderId="2" xfId="0" applyNumberFormat="1" applyFont="1" applyFill="1" applyBorder="1" applyAlignment="1"/>
    <xf numFmtId="164" fontId="10" fillId="0" borderId="3" xfId="0" applyNumberFormat="1" applyFont="1" applyFill="1" applyBorder="1" applyAlignment="1"/>
    <xf numFmtId="0" fontId="6" fillId="0" borderId="1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0" fillId="0" borderId="14" xfId="0" applyFont="1" applyFill="1" applyBorder="1"/>
    <xf numFmtId="0" fontId="5" fillId="0" borderId="10" xfId="0" applyFont="1" applyFill="1" applyBorder="1" applyAlignment="1">
      <alignment horizontal="center" vertical="center"/>
    </xf>
    <xf numFmtId="174" fontId="10" fillId="0" borderId="15" xfId="0" applyNumberFormat="1" applyFont="1" applyFill="1" applyBorder="1" applyAlignment="1">
      <alignment horizontal="left"/>
    </xf>
    <xf numFmtId="176" fontId="10" fillId="0" borderId="13" xfId="0" applyNumberFormat="1" applyFont="1" applyFill="1" applyBorder="1" applyAlignment="1">
      <alignment horizontal="center"/>
    </xf>
    <xf numFmtId="175" fontId="10" fillId="0" borderId="13" xfId="0" applyNumberFormat="1" applyFont="1" applyFill="1" applyBorder="1" applyAlignment="1">
      <alignment horizontal="center"/>
    </xf>
    <xf numFmtId="0" fontId="12" fillId="0" borderId="10" xfId="0" applyFont="1" applyFill="1" applyBorder="1"/>
    <xf numFmtId="0" fontId="8" fillId="0" borderId="12" xfId="0" applyFont="1" applyFill="1" applyBorder="1" applyAlignment="1">
      <alignment horizontal="center"/>
    </xf>
    <xf numFmtId="165" fontId="8" fillId="0" borderId="12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67" fontId="8" fillId="0" borderId="1" xfId="0" applyNumberFormat="1" applyFont="1" applyFill="1" applyBorder="1" applyAlignment="1">
      <alignment horizontal="left" vertical="center"/>
    </xf>
    <xf numFmtId="0" fontId="10" fillId="0" borderId="11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178" fontId="13" fillId="2" borderId="9" xfId="0" applyNumberFormat="1" applyFont="1" applyFill="1" applyBorder="1" applyAlignment="1">
      <alignment horizontal="center" vertical="center"/>
    </xf>
    <xf numFmtId="178" fontId="13" fillId="2" borderId="0" xfId="0" applyNumberFormat="1" applyFont="1" applyFill="1" applyBorder="1" applyAlignment="1">
      <alignment horizontal="center" vertical="center"/>
    </xf>
    <xf numFmtId="178" fontId="13" fillId="2" borderId="5" xfId="0" applyNumberFormat="1" applyFont="1" applyFill="1" applyBorder="1" applyAlignment="1">
      <alignment horizontal="center" vertical="center"/>
    </xf>
    <xf numFmtId="166" fontId="13" fillId="2" borderId="6" xfId="0" applyNumberFormat="1" applyFont="1" applyFill="1" applyBorder="1" applyAlignment="1">
      <alignment horizontal="center" vertical="center"/>
    </xf>
    <xf numFmtId="166" fontId="13" fillId="2" borderId="7" xfId="0" applyNumberFormat="1" applyFont="1" applyFill="1" applyBorder="1" applyAlignment="1">
      <alignment horizontal="center" vertical="center"/>
    </xf>
    <xf numFmtId="166" fontId="13" fillId="2" borderId="8" xfId="0" applyNumberFormat="1" applyFont="1" applyFill="1" applyBorder="1" applyAlignment="1">
      <alignment horizontal="center" vertical="center"/>
    </xf>
    <xf numFmtId="169" fontId="5" fillId="0" borderId="13" xfId="0" applyNumberFormat="1" applyFont="1" applyFill="1" applyBorder="1" applyAlignment="1">
      <alignment horizontal="right"/>
    </xf>
    <xf numFmtId="169" fontId="5" fillId="0" borderId="14" xfId="0" applyNumberFormat="1" applyFont="1" applyFill="1" applyBorder="1" applyAlignment="1">
      <alignment horizontal="right"/>
    </xf>
    <xf numFmtId="165" fontId="8" fillId="0" borderId="12" xfId="0" applyNumberFormat="1" applyFont="1" applyFill="1" applyBorder="1" applyAlignment="1">
      <alignment horizontal="center" vertical="center"/>
    </xf>
    <xf numFmtId="169" fontId="5" fillId="0" borderId="7" xfId="0" applyNumberFormat="1" applyFont="1" applyFill="1" applyBorder="1" applyAlignment="1">
      <alignment horizontal="left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170" fontId="8" fillId="0" borderId="4" xfId="0" applyNumberFormat="1" applyFont="1" applyFill="1" applyBorder="1" applyAlignment="1">
      <alignment horizontal="right"/>
    </xf>
    <xf numFmtId="170" fontId="8" fillId="0" borderId="2" xfId="0" applyNumberFormat="1" applyFont="1" applyFill="1" applyBorder="1" applyAlignment="1">
      <alignment horizontal="right"/>
    </xf>
    <xf numFmtId="172" fontId="5" fillId="0" borderId="7" xfId="0" applyNumberFormat="1" applyFont="1" applyFill="1" applyBorder="1" applyAlignment="1">
      <alignment horizontal="right"/>
    </xf>
    <xf numFmtId="172" fontId="5" fillId="0" borderId="8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68356</xdr:colOff>
      <xdr:row>24</xdr:row>
      <xdr:rowOff>49546</xdr:rowOff>
    </xdr:from>
    <xdr:to>
      <xdr:col>11</xdr:col>
      <xdr:colOff>224117</xdr:colOff>
      <xdr:row>38</xdr:row>
      <xdr:rowOff>89647</xdr:rowOff>
    </xdr:to>
    <xdr:pic>
      <xdr:nvPicPr>
        <xdr:cNvPr id="12" name="图片 3" descr="IMG_0998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0000" contrast="10000"/>
        </a:blip>
        <a:srcRect/>
        <a:stretch>
          <a:fillRect/>
        </a:stretch>
      </xdr:blipFill>
      <xdr:spPr bwMode="auto">
        <a:xfrm>
          <a:off x="3878356" y="4868075"/>
          <a:ext cx="3383055" cy="2707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324970</xdr:colOff>
      <xdr:row>21</xdr:row>
      <xdr:rowOff>134471</xdr:rowOff>
    </xdr:from>
    <xdr:to>
      <xdr:col>14</xdr:col>
      <xdr:colOff>2095500</xdr:colOff>
      <xdr:row>33</xdr:row>
      <xdr:rowOff>174711</xdr:rowOff>
    </xdr:to>
    <xdr:pic>
      <xdr:nvPicPr>
        <xdr:cNvPr id="13" name="图片 4" descr="IMG_0999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10000" contrast="10000"/>
        </a:blip>
        <a:srcRect t="4445" b="2493"/>
        <a:stretch>
          <a:fillRect/>
        </a:stretch>
      </xdr:blipFill>
      <xdr:spPr bwMode="auto">
        <a:xfrm>
          <a:off x="8975911" y="4448736"/>
          <a:ext cx="2577354" cy="220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43141</xdr:colOff>
      <xdr:row>0</xdr:row>
      <xdr:rowOff>11205</xdr:rowOff>
    </xdr:from>
    <xdr:to>
      <xdr:col>13</xdr:col>
      <xdr:colOff>354378</xdr:colOff>
      <xdr:row>20</xdr:row>
      <xdr:rowOff>156883</xdr:rowOff>
    </xdr:to>
    <xdr:pic>
      <xdr:nvPicPr>
        <xdr:cNvPr id="15" name="图片 6" descr="IMG_1002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53141" y="11205"/>
          <a:ext cx="5152178" cy="4291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332541</xdr:colOff>
      <xdr:row>0</xdr:row>
      <xdr:rowOff>0</xdr:rowOff>
    </xdr:from>
    <xdr:to>
      <xdr:col>14</xdr:col>
      <xdr:colOff>2081851</xdr:colOff>
      <xdr:row>9</xdr:row>
      <xdr:rowOff>175903</xdr:rowOff>
    </xdr:to>
    <xdr:pic>
      <xdr:nvPicPr>
        <xdr:cNvPr id="10" name="图片 1" descr="IMG_0996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983482" y="0"/>
          <a:ext cx="2556134" cy="2192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567685</xdr:colOff>
      <xdr:row>22</xdr:row>
      <xdr:rowOff>33616</xdr:rowOff>
    </xdr:from>
    <xdr:to>
      <xdr:col>13</xdr:col>
      <xdr:colOff>353545</xdr:colOff>
      <xdr:row>34</xdr:row>
      <xdr:rowOff>3920</xdr:rowOff>
    </xdr:to>
    <xdr:pic>
      <xdr:nvPicPr>
        <xdr:cNvPr id="11" name="图片 2" descr="IMG_099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98156" y="4515969"/>
          <a:ext cx="2206330" cy="2166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</xdr:col>
      <xdr:colOff>44825</xdr:colOff>
      <xdr:row>21</xdr:row>
      <xdr:rowOff>56030</xdr:rowOff>
    </xdr:from>
    <xdr:ext cx="3429000" cy="649941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3854825" y="4370295"/>
          <a:ext cx="3429000" cy="6499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altLang="zh-CN" sz="2800">
              <a:solidFill>
                <a:srgbClr val="FF0000"/>
              </a:solidFill>
            </a:rPr>
            <a:t>DETACHABLE  </a:t>
          </a:r>
          <a:r>
            <a:rPr lang="en-US" altLang="zh-CN" sz="2800" baseline="0">
              <a:solidFill>
                <a:srgbClr val="FF0000"/>
              </a:solidFill>
            </a:rPr>
            <a:t>SLEEVE</a:t>
          </a:r>
          <a:endParaRPr lang="zh-CN" altLang="en-US" sz="2800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3"/>
  <sheetViews>
    <sheetView showGridLines="0" tabSelected="1" zoomScale="85" zoomScaleNormal="85" workbookViewId="0">
      <selection activeCell="D39" sqref="D39"/>
    </sheetView>
  </sheetViews>
  <sheetFormatPr defaultRowHeight="15.75"/>
  <cols>
    <col min="1" max="1" width="13.5" style="5" customWidth="1"/>
    <col min="2" max="6" width="5.625" style="5" customWidth="1"/>
    <col min="7" max="7" width="8.5" style="5" customWidth="1"/>
    <col min="8" max="14" width="10.625" style="5" customWidth="1"/>
    <col min="15" max="15" width="27.75" style="5" customWidth="1"/>
    <col min="16" max="21" width="10.625" style="5" customWidth="1"/>
    <col min="22" max="28" width="10.625" style="6" customWidth="1"/>
    <col min="29" max="30" width="10.625" customWidth="1"/>
  </cols>
  <sheetData>
    <row r="1" spans="1:28" ht="18" customHeight="1">
      <c r="A1" s="68" t="s">
        <v>27</v>
      </c>
      <c r="B1" s="69"/>
      <c r="C1" s="69"/>
      <c r="D1" s="69"/>
      <c r="E1" s="69"/>
      <c r="F1" s="69"/>
      <c r="G1" s="70"/>
      <c r="O1" s="31"/>
    </row>
    <row r="2" spans="1:28" ht="18" customHeight="1">
      <c r="A2" s="7" t="s">
        <v>4</v>
      </c>
      <c r="B2" s="71" t="s">
        <v>35</v>
      </c>
      <c r="C2" s="71"/>
      <c r="D2" s="71"/>
      <c r="E2" s="71"/>
      <c r="F2" s="71"/>
      <c r="G2" s="71"/>
      <c r="O2" s="31"/>
    </row>
    <row r="3" spans="1:28" ht="18" customHeight="1">
      <c r="A3" s="7" t="s">
        <v>5</v>
      </c>
      <c r="B3" s="72">
        <v>18003</v>
      </c>
      <c r="C3" s="72"/>
      <c r="D3" s="72"/>
      <c r="E3" s="72"/>
      <c r="F3" s="72"/>
      <c r="G3" s="72"/>
      <c r="O3" s="31"/>
    </row>
    <row r="4" spans="1:28" ht="18" customHeight="1">
      <c r="A4" s="7" t="s">
        <v>6</v>
      </c>
      <c r="B4" s="77" t="s">
        <v>32</v>
      </c>
      <c r="C4" s="77"/>
      <c r="D4" s="77"/>
      <c r="E4" s="77"/>
      <c r="F4" s="77"/>
      <c r="G4" s="77"/>
      <c r="O4" s="31"/>
    </row>
    <row r="5" spans="1:28" ht="18" customHeight="1">
      <c r="A5" s="7" t="s">
        <v>7</v>
      </c>
      <c r="B5" s="73" t="s">
        <v>3</v>
      </c>
      <c r="C5" s="73"/>
      <c r="D5" s="73"/>
      <c r="E5" s="73"/>
      <c r="F5" s="73"/>
      <c r="G5" s="73"/>
      <c r="O5" s="31"/>
    </row>
    <row r="6" spans="1:28" s="1" customFormat="1" ht="18" customHeight="1">
      <c r="A6" s="7" t="s">
        <v>8</v>
      </c>
      <c r="B6" s="26" t="s">
        <v>36</v>
      </c>
      <c r="C6" s="27"/>
      <c r="D6" s="27"/>
      <c r="E6" s="27"/>
      <c r="F6" s="28">
        <v>400</v>
      </c>
      <c r="G6" s="29" t="str">
        <f>IF(F6&gt;220,"G/PC","G/M²")</f>
        <v>G/PC</v>
      </c>
      <c r="H6" s="8"/>
      <c r="I6" s="8"/>
      <c r="J6" s="8"/>
      <c r="K6" s="8"/>
      <c r="L6" s="8"/>
      <c r="M6" s="8"/>
      <c r="N6" s="8"/>
      <c r="O6" s="32"/>
      <c r="P6" s="8"/>
      <c r="Q6" s="8"/>
      <c r="R6" s="8"/>
      <c r="S6" s="8"/>
      <c r="T6" s="8"/>
      <c r="U6" s="8"/>
      <c r="V6" s="9"/>
      <c r="W6" s="9"/>
      <c r="X6" s="9"/>
      <c r="Y6" s="9"/>
      <c r="Z6" s="9"/>
      <c r="AA6" s="9"/>
      <c r="AB6" s="9"/>
    </row>
    <row r="7" spans="1:28" ht="18" customHeight="1">
      <c r="A7" s="78">
        <v>11.5</v>
      </c>
      <c r="B7" s="79"/>
      <c r="C7" s="79"/>
      <c r="D7" s="79"/>
      <c r="E7" s="79"/>
      <c r="F7" s="79"/>
      <c r="G7" s="80"/>
      <c r="O7" s="31"/>
    </row>
    <row r="8" spans="1:28" ht="18" customHeight="1">
      <c r="A8" s="74" t="s">
        <v>30</v>
      </c>
      <c r="B8" s="75"/>
      <c r="C8" s="75"/>
      <c r="D8" s="75"/>
      <c r="E8" s="75"/>
      <c r="F8" s="75"/>
      <c r="G8" s="76"/>
      <c r="O8" s="31"/>
    </row>
    <row r="9" spans="1:28" s="1" customFormat="1" ht="18" customHeight="1">
      <c r="A9" s="67"/>
      <c r="B9" s="88" t="s">
        <v>9</v>
      </c>
      <c r="C9" s="89"/>
      <c r="D9" s="89"/>
      <c r="E9" s="89"/>
      <c r="F9" s="89"/>
      <c r="G9" s="90"/>
      <c r="H9" s="8"/>
      <c r="I9" s="8"/>
      <c r="J9" s="8"/>
      <c r="K9" s="8"/>
      <c r="L9" s="8"/>
      <c r="M9" s="8"/>
      <c r="N9" s="8"/>
      <c r="O9" s="32"/>
      <c r="P9" s="8"/>
      <c r="Q9" s="8"/>
      <c r="R9" s="8"/>
      <c r="S9" s="8"/>
      <c r="T9" s="8"/>
      <c r="U9" s="8"/>
      <c r="V9" s="9"/>
      <c r="W9" s="9"/>
      <c r="X9" s="9"/>
      <c r="Y9" s="9"/>
      <c r="Z9" s="9"/>
      <c r="AA9" s="9"/>
      <c r="AB9" s="9"/>
    </row>
    <row r="10" spans="1:28" s="3" customFormat="1" ht="18" customHeight="1">
      <c r="A10" s="10" t="s">
        <v>10</v>
      </c>
      <c r="B10" s="11" t="s">
        <v>11</v>
      </c>
      <c r="C10" s="12" t="s">
        <v>12</v>
      </c>
      <c r="D10" s="12" t="s">
        <v>13</v>
      </c>
      <c r="E10" s="11" t="s">
        <v>14</v>
      </c>
      <c r="F10" s="11" t="s">
        <v>15</v>
      </c>
      <c r="G10" s="13" t="s">
        <v>16</v>
      </c>
      <c r="H10" s="14"/>
      <c r="I10" s="14"/>
      <c r="J10" s="14"/>
      <c r="K10" s="14"/>
      <c r="L10" s="14"/>
      <c r="M10" s="14"/>
      <c r="N10" s="14"/>
      <c r="O10" s="33"/>
      <c r="P10" s="14"/>
      <c r="Q10" s="14"/>
      <c r="R10" s="14"/>
      <c r="S10" s="14"/>
      <c r="T10" s="14"/>
      <c r="U10" s="14"/>
      <c r="V10" s="15"/>
      <c r="W10" s="15"/>
      <c r="X10" s="15"/>
      <c r="Y10" s="15"/>
      <c r="Z10" s="15"/>
      <c r="AA10" s="15"/>
      <c r="AB10" s="15"/>
    </row>
    <row r="11" spans="1:28" ht="15" customHeight="1">
      <c r="A11" s="16" t="s">
        <v>37</v>
      </c>
      <c r="B11" s="17">
        <v>143</v>
      </c>
      <c r="C11" s="17">
        <f t="shared" ref="C11:F13" si="0">$B11*(C$19/$B$19)</f>
        <v>286</v>
      </c>
      <c r="D11" s="17">
        <f t="shared" si="0"/>
        <v>286</v>
      </c>
      <c r="E11" s="17">
        <f t="shared" si="0"/>
        <v>143</v>
      </c>
      <c r="F11" s="17">
        <f t="shared" si="0"/>
        <v>143</v>
      </c>
      <c r="G11" s="44">
        <f>SUM(B11:F11)</f>
        <v>1001</v>
      </c>
      <c r="H11" s="18"/>
      <c r="I11" s="18"/>
      <c r="J11" s="18"/>
      <c r="K11" s="18"/>
      <c r="L11" s="18"/>
      <c r="M11" s="18"/>
      <c r="N11" s="18"/>
      <c r="O11" s="34"/>
      <c r="P11" s="18"/>
      <c r="Q11" s="18"/>
      <c r="R11" s="18"/>
      <c r="S11" s="18"/>
      <c r="T11" s="18"/>
      <c r="U11" s="18"/>
    </row>
    <row r="12" spans="1:28" ht="15" customHeight="1">
      <c r="A12" s="16" t="s">
        <v>33</v>
      </c>
      <c r="B12" s="17">
        <v>99</v>
      </c>
      <c r="C12" s="17">
        <f t="shared" si="0"/>
        <v>198</v>
      </c>
      <c r="D12" s="17">
        <f t="shared" si="0"/>
        <v>198</v>
      </c>
      <c r="E12" s="17">
        <f t="shared" si="0"/>
        <v>99</v>
      </c>
      <c r="F12" s="17">
        <f t="shared" si="0"/>
        <v>99</v>
      </c>
      <c r="G12" s="44">
        <f t="shared" ref="G12:G13" si="1">SUM(B12:F12)</f>
        <v>693</v>
      </c>
      <c r="H12" s="18"/>
      <c r="I12" s="18"/>
      <c r="J12" s="18"/>
      <c r="K12" s="18"/>
      <c r="L12" s="18"/>
      <c r="M12" s="18"/>
      <c r="N12" s="18"/>
      <c r="O12" s="34"/>
      <c r="P12" s="18"/>
      <c r="Q12" s="18"/>
      <c r="R12" s="18"/>
      <c r="S12" s="18"/>
      <c r="T12" s="18"/>
      <c r="U12" s="18"/>
    </row>
    <row r="13" spans="1:28" ht="15" customHeight="1">
      <c r="A13" s="16" t="s">
        <v>34</v>
      </c>
      <c r="B13" s="17">
        <v>581</v>
      </c>
      <c r="C13" s="17">
        <f t="shared" si="0"/>
        <v>1162</v>
      </c>
      <c r="D13" s="17">
        <f t="shared" si="0"/>
        <v>1162</v>
      </c>
      <c r="E13" s="17">
        <f t="shared" si="0"/>
        <v>581</v>
      </c>
      <c r="F13" s="17">
        <f t="shared" si="0"/>
        <v>581</v>
      </c>
      <c r="G13" s="44">
        <f t="shared" si="1"/>
        <v>4067</v>
      </c>
      <c r="H13" s="18"/>
      <c r="I13" s="18"/>
      <c r="J13" s="18"/>
      <c r="K13" s="18"/>
      <c r="L13" s="18"/>
      <c r="M13" s="18"/>
      <c r="N13" s="18"/>
      <c r="O13" s="34"/>
      <c r="P13" s="18"/>
      <c r="Q13" s="18"/>
      <c r="R13" s="18"/>
      <c r="S13" s="18"/>
      <c r="T13" s="18"/>
      <c r="U13" s="18"/>
    </row>
    <row r="14" spans="1:28" ht="15" customHeight="1">
      <c r="A14" s="16"/>
      <c r="B14" s="17"/>
      <c r="C14" s="17"/>
      <c r="D14" s="17"/>
      <c r="E14" s="17"/>
      <c r="F14" s="17"/>
      <c r="G14" s="44"/>
      <c r="H14" s="18"/>
      <c r="I14" s="18"/>
      <c r="J14" s="18"/>
      <c r="K14" s="18"/>
      <c r="L14" s="18"/>
      <c r="M14" s="18"/>
      <c r="N14" s="18"/>
      <c r="O14" s="34"/>
      <c r="P14" s="18"/>
      <c r="Q14" s="18"/>
      <c r="R14" s="18"/>
      <c r="S14" s="18"/>
      <c r="T14" s="18"/>
      <c r="U14" s="18"/>
    </row>
    <row r="15" spans="1:28" ht="15" customHeight="1">
      <c r="A15" s="16"/>
      <c r="B15" s="17"/>
      <c r="C15" s="17"/>
      <c r="D15" s="17"/>
      <c r="E15" s="17"/>
      <c r="F15" s="17"/>
      <c r="G15" s="44"/>
      <c r="H15" s="18"/>
      <c r="I15" s="18"/>
      <c r="J15" s="18"/>
      <c r="K15" s="18"/>
      <c r="L15" s="18"/>
      <c r="M15" s="18"/>
      <c r="N15" s="18"/>
      <c r="O15" s="34"/>
      <c r="P15" s="18"/>
      <c r="Q15" s="18"/>
      <c r="R15" s="18"/>
      <c r="S15" s="18"/>
      <c r="T15" s="18"/>
      <c r="U15" s="18"/>
    </row>
    <row r="16" spans="1:28" s="2" customFormat="1" ht="18" customHeight="1">
      <c r="A16" s="81">
        <f>SUM(G11:G15)</f>
        <v>5761</v>
      </c>
      <c r="B16" s="82"/>
      <c r="C16" s="82"/>
      <c r="D16" s="82"/>
      <c r="E16" s="82"/>
      <c r="F16" s="82"/>
      <c r="G16" s="83"/>
      <c r="H16" s="19"/>
      <c r="I16" s="19"/>
      <c r="J16" s="19"/>
      <c r="K16" s="19"/>
      <c r="L16" s="19"/>
      <c r="M16" s="19"/>
      <c r="N16" s="19"/>
      <c r="O16" s="34"/>
      <c r="P16" s="19"/>
      <c r="Q16" s="19"/>
      <c r="R16" s="19"/>
      <c r="S16" s="19"/>
      <c r="T16" s="19"/>
      <c r="U16" s="19"/>
      <c r="V16" s="20"/>
      <c r="W16" s="20"/>
      <c r="X16" s="20"/>
      <c r="Y16" s="20"/>
      <c r="Z16" s="20"/>
      <c r="AA16" s="20"/>
      <c r="AB16" s="20"/>
    </row>
    <row r="17" spans="1:28" ht="18.75">
      <c r="A17" s="64" t="s">
        <v>17</v>
      </c>
      <c r="B17" s="91" t="s">
        <v>28</v>
      </c>
      <c r="C17" s="92"/>
      <c r="D17" s="92"/>
      <c r="E17" s="92"/>
      <c r="F17" s="92"/>
      <c r="G17" s="65" t="s">
        <v>18</v>
      </c>
      <c r="O17" s="31"/>
    </row>
    <row r="18" spans="1:28">
      <c r="A18" s="10" t="s">
        <v>10</v>
      </c>
      <c r="B18" s="11" t="str">
        <f>B10</f>
        <v>S</v>
      </c>
      <c r="C18" s="11" t="str">
        <f>C10</f>
        <v>M</v>
      </c>
      <c r="D18" s="11" t="str">
        <f>D10</f>
        <v>L</v>
      </c>
      <c r="E18" s="11" t="str">
        <f>E10</f>
        <v>XL</v>
      </c>
      <c r="F18" s="11" t="str">
        <f>F10</f>
        <v>XXL</v>
      </c>
      <c r="G18" s="57" t="s">
        <v>1</v>
      </c>
      <c r="O18" s="31"/>
    </row>
    <row r="19" spans="1:28">
      <c r="A19" s="21" t="s">
        <v>20</v>
      </c>
      <c r="B19" s="58">
        <v>4</v>
      </c>
      <c r="C19" s="58">
        <v>8</v>
      </c>
      <c r="D19" s="58">
        <v>8</v>
      </c>
      <c r="E19" s="58">
        <v>4</v>
      </c>
      <c r="F19" s="58">
        <v>4</v>
      </c>
      <c r="G19" s="60">
        <f>SUM(B19:F19)</f>
        <v>28</v>
      </c>
      <c r="O19" s="31"/>
    </row>
    <row r="20" spans="1:28" ht="6.75" customHeight="1">
      <c r="A20" s="45"/>
      <c r="B20" s="43"/>
      <c r="C20" s="43"/>
      <c r="D20" s="43"/>
      <c r="E20" s="43"/>
      <c r="F20" s="43"/>
      <c r="G20" s="32"/>
      <c r="O20" s="31"/>
    </row>
    <row r="21" spans="1:28" ht="14.1" customHeight="1">
      <c r="A21" s="53" t="str">
        <f>A11</f>
        <v>Deep Blue</v>
      </c>
      <c r="B21" s="48">
        <f>G11/$G$19</f>
        <v>35.75</v>
      </c>
      <c r="C21" s="49" t="s">
        <v>0</v>
      </c>
      <c r="D21" s="56">
        <f>B21*C$28*D$28*E$28/1000000</f>
        <v>5.0800749999999999</v>
      </c>
      <c r="E21" s="54" t="s">
        <v>23</v>
      </c>
      <c r="F21" s="55"/>
      <c r="G21" s="46" t="s">
        <v>22</v>
      </c>
      <c r="O21" s="31"/>
    </row>
    <row r="22" spans="1:28" ht="14.1" customHeight="1">
      <c r="A22" s="53" t="str">
        <f t="shared" ref="A22:A25" si="2">A12</f>
        <v>Military</v>
      </c>
      <c r="B22" s="48">
        <f>G12/$G$19</f>
        <v>24.75</v>
      </c>
      <c r="C22" s="49" t="s">
        <v>0</v>
      </c>
      <c r="D22" s="56">
        <f>B22*C$28*D$28*E$28/1000000</f>
        <v>3.516975</v>
      </c>
      <c r="E22" s="54" t="s">
        <v>23</v>
      </c>
      <c r="F22" s="55"/>
      <c r="G22" s="86">
        <f>SUM(D21:F25)</f>
        <v>29.237075000000001</v>
      </c>
      <c r="O22" s="31"/>
    </row>
    <row r="23" spans="1:28" ht="14.1" customHeight="1">
      <c r="A23" s="53" t="str">
        <f t="shared" si="2"/>
        <v>Black</v>
      </c>
      <c r="B23" s="48">
        <f>G13/$G$19</f>
        <v>145.25</v>
      </c>
      <c r="C23" s="49" t="s">
        <v>0</v>
      </c>
      <c r="D23" s="56">
        <f>B23*C$28*D$28*E$28/1000000</f>
        <v>20.640025000000001</v>
      </c>
      <c r="E23" s="54" t="s">
        <v>23</v>
      </c>
      <c r="F23" s="55"/>
      <c r="G23" s="86"/>
      <c r="O23" s="31"/>
    </row>
    <row r="24" spans="1:28" ht="14.1" customHeight="1">
      <c r="A24" s="53">
        <f t="shared" si="2"/>
        <v>0</v>
      </c>
      <c r="B24" s="48">
        <f>G14/$G$19</f>
        <v>0</v>
      </c>
      <c r="C24" s="49" t="s">
        <v>0</v>
      </c>
      <c r="D24" s="56">
        <f>B24*C$28*D$28*E$28/1000000</f>
        <v>0</v>
      </c>
      <c r="E24" s="54" t="s">
        <v>23</v>
      </c>
      <c r="F24" s="55"/>
      <c r="G24" s="47" t="s">
        <v>23</v>
      </c>
      <c r="O24" s="31"/>
    </row>
    <row r="25" spans="1:28" ht="14.1" customHeight="1">
      <c r="A25" s="53">
        <f t="shared" si="2"/>
        <v>0</v>
      </c>
      <c r="B25" s="48">
        <f>G15/$G$19</f>
        <v>0</v>
      </c>
      <c r="C25" s="49" t="s">
        <v>0</v>
      </c>
      <c r="D25" s="56">
        <f>B25*C$28*D$28*E$28/1000000</f>
        <v>0</v>
      </c>
      <c r="E25" s="54" t="s">
        <v>23</v>
      </c>
      <c r="F25" s="55"/>
      <c r="G25" s="66"/>
      <c r="O25" s="31"/>
    </row>
    <row r="26" spans="1:28">
      <c r="A26" s="51" t="s">
        <v>21</v>
      </c>
      <c r="B26" s="52">
        <f>SUM(B21:B25)</f>
        <v>205.75</v>
      </c>
      <c r="C26" s="41" t="s">
        <v>0</v>
      </c>
      <c r="D26" s="38"/>
      <c r="E26" s="39"/>
      <c r="F26" s="93"/>
      <c r="G26" s="94"/>
      <c r="N26" s="43"/>
      <c r="O26" s="31"/>
    </row>
    <row r="27" spans="1:28">
      <c r="A27" s="36">
        <v>15</v>
      </c>
      <c r="B27" s="37" t="s">
        <v>24</v>
      </c>
      <c r="C27" s="37"/>
      <c r="D27" s="87">
        <f>A27*B26</f>
        <v>3086.25</v>
      </c>
      <c r="E27" s="87"/>
      <c r="F27" s="95"/>
      <c r="G27" s="96"/>
      <c r="N27" s="43"/>
      <c r="O27" s="31"/>
    </row>
    <row r="28" spans="1:28">
      <c r="A28" s="61">
        <v>14</v>
      </c>
      <c r="B28" s="50" t="s">
        <v>2</v>
      </c>
      <c r="C28" s="62">
        <v>58</v>
      </c>
      <c r="D28" s="62">
        <v>35</v>
      </c>
      <c r="E28" s="63">
        <v>70</v>
      </c>
      <c r="F28" s="84"/>
      <c r="G28" s="85"/>
      <c r="N28" s="43"/>
      <c r="O28" s="31"/>
    </row>
    <row r="29" spans="1:28" s="4" customFormat="1" ht="6" customHeight="1">
      <c r="A29" s="40"/>
      <c r="B29" s="24"/>
      <c r="C29" s="23"/>
      <c r="D29" s="23"/>
      <c r="E29" s="24"/>
      <c r="F29" s="24"/>
      <c r="G29" s="24"/>
      <c r="H29" s="22"/>
      <c r="I29" s="22"/>
      <c r="J29" s="22"/>
      <c r="K29" s="22"/>
      <c r="L29" s="22"/>
      <c r="M29" s="22"/>
      <c r="N29" s="24"/>
      <c r="O29" s="35"/>
      <c r="P29" s="22"/>
      <c r="Q29" s="22"/>
      <c r="R29" s="22"/>
      <c r="S29" s="22"/>
      <c r="T29" s="22"/>
      <c r="U29" s="22"/>
      <c r="V29" s="25"/>
      <c r="W29" s="25"/>
      <c r="X29" s="25"/>
      <c r="Y29" s="25"/>
      <c r="Z29" s="25"/>
      <c r="AA29" s="25"/>
      <c r="AB29" s="25"/>
    </row>
    <row r="30" spans="1:28">
      <c r="A30" s="30" t="s">
        <v>19</v>
      </c>
      <c r="B30" s="11" t="str">
        <f>B10</f>
        <v>S</v>
      </c>
      <c r="C30" s="11" t="str">
        <f>C10</f>
        <v>M</v>
      </c>
      <c r="D30" s="11" t="str">
        <f>D10</f>
        <v>L</v>
      </c>
      <c r="E30" s="11" t="str">
        <f>E10</f>
        <v>XL</v>
      </c>
      <c r="F30" s="11" t="str">
        <f>F10</f>
        <v>XXL</v>
      </c>
      <c r="G30" s="42"/>
      <c r="N30" s="43"/>
      <c r="O30" s="31"/>
    </row>
    <row r="31" spans="1:28">
      <c r="A31" s="16" t="s">
        <v>25</v>
      </c>
      <c r="B31" s="16">
        <v>56</v>
      </c>
      <c r="C31" s="16">
        <f>B31+3</f>
        <v>59</v>
      </c>
      <c r="D31" s="16">
        <f t="shared" ref="D31:F31" si="3">C31+3</f>
        <v>62</v>
      </c>
      <c r="E31" s="16">
        <f t="shared" si="3"/>
        <v>65</v>
      </c>
      <c r="F31" s="16">
        <f t="shared" si="3"/>
        <v>68</v>
      </c>
      <c r="G31" s="34" t="s">
        <v>29</v>
      </c>
      <c r="N31" s="43"/>
      <c r="O31" s="31"/>
    </row>
    <row r="32" spans="1:28">
      <c r="A32" s="16" t="s">
        <v>26</v>
      </c>
      <c r="B32" s="16">
        <v>68</v>
      </c>
      <c r="C32" s="16">
        <v>69</v>
      </c>
      <c r="D32" s="16">
        <v>70</v>
      </c>
      <c r="E32" s="16">
        <f t="shared" ref="E32:F32" si="4">D32+2</f>
        <v>72</v>
      </c>
      <c r="F32" s="16">
        <f t="shared" si="4"/>
        <v>74</v>
      </c>
      <c r="G32" s="34" t="str">
        <f>G31</f>
        <v>cm</v>
      </c>
      <c r="N32" s="43"/>
      <c r="O32" s="31"/>
    </row>
    <row r="33" spans="1:15">
      <c r="A33" s="16" t="s">
        <v>31</v>
      </c>
      <c r="B33" s="16">
        <v>66</v>
      </c>
      <c r="C33" s="16">
        <f>B33+1</f>
        <v>67</v>
      </c>
      <c r="D33" s="16">
        <f>C33+1</f>
        <v>68</v>
      </c>
      <c r="E33" s="16">
        <f t="shared" ref="E33:F33" si="5">D33+1</f>
        <v>69</v>
      </c>
      <c r="F33" s="16">
        <f t="shared" si="5"/>
        <v>70</v>
      </c>
      <c r="G33" s="59" t="str">
        <f>G32</f>
        <v>cm</v>
      </c>
      <c r="N33" s="43"/>
      <c r="O33" s="31"/>
    </row>
  </sheetData>
  <mergeCells count="15">
    <mergeCell ref="A16:G16"/>
    <mergeCell ref="F28:G28"/>
    <mergeCell ref="G22:G23"/>
    <mergeCell ref="D27:E27"/>
    <mergeCell ref="B9:G9"/>
    <mergeCell ref="B17:F17"/>
    <mergeCell ref="F26:G26"/>
    <mergeCell ref="F27:G27"/>
    <mergeCell ref="A1:G1"/>
    <mergeCell ref="B2:G2"/>
    <mergeCell ref="B3:G3"/>
    <mergeCell ref="B5:G5"/>
    <mergeCell ref="A8:G8"/>
    <mergeCell ref="B4:G4"/>
    <mergeCell ref="A7:G7"/>
  </mergeCells>
  <phoneticPr fontId="1" type="noConversion"/>
  <printOptions horizontalCentered="1" verticalCentered="1"/>
  <pageMargins left="0.19685039370078741" right="0.19685039370078741" top="0.31496062992125984" bottom="0.11811023622047245" header="0.23622047244094491" footer="0"/>
  <pageSetup paperSize="9" scale="88" fitToHeight="0" orientation="landscape" verticalDpi="0" r:id="rId1"/>
  <headerFooter alignWithMargins="0">
    <oddFooter>&amp;C&amp;"Calibri,常规"&amp;10PAGE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 BOY-YB</vt:lpstr>
    </vt:vector>
  </TitlesOfParts>
  <Company/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revision/>
  <cp:lastPrinted>2018-07-31T08:25:15Z</cp:lastPrinted>
  <dcterms:created xsi:type="dcterms:W3CDTF">2006-06-15T03:11:39Z</dcterms:created>
  <dcterms:modified xsi:type="dcterms:W3CDTF">2018-10-17T07:06:22Z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